
<file path=[Content_Types].xml><?xml version="1.0" encoding="utf-8"?>
<Types xmlns="http://schemas.openxmlformats.org/package/2006/content-types"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<sst xmlns="http://schemas.openxmlformats.org/spreadsheetml/2006/main" count="49" uniqueCount="46">
  <si>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 xml:space="preserve">  Đơn vị: Trường Mầm non Công lập Thạch Khôi</t>
  </si>
  <si>
    <t xml:space="preserve"> Chương: 622</t>
  </si>
  <si>
    <t>TỔNG HỢP QUYẾT TOÁN NGUỒN HỌC PHÍ NĂM 2024</t>
  </si>
  <si>
    <t>ĐVT: Đồng</t>
  </si>
  <si>
    <t>STT</t>
  </si>
  <si>
    <t>NỘI DUNG</t>
  </si>
  <si>
    <t>TỔNG CỘNG</t>
  </si>
  <si>
    <t>TRONG ĐÓ</t>
  </si>
  <si>
    <t>Ghi chú</t>
  </si>
  <si>
    <t>Nguồn CCTL</t>
  </si>
  <si>
    <t>Chi hoạt động</t>
  </si>
  <si>
    <t>I</t>
  </si>
  <si>
    <t>Dư năm trước chuyển sang</t>
  </si>
  <si>
    <t>II</t>
  </si>
  <si>
    <t>Thu trong năm 2024</t>
  </si>
  <si>
    <t>Trong đó</t>
  </si>
  <si>
    <t>Thực thu</t>
  </si>
  <si>
    <t>NS cấp bù, miễn giảm học phí</t>
  </si>
  <si>
    <t>Miễn giảm trẻ MN 5 tuổi</t>
  </si>
  <si>
    <t>III</t>
  </si>
  <si>
    <t>Tổng số thu được sử dụng</t>
  </si>
  <si>
    <t>IV</t>
  </si>
  <si>
    <t>Số đã QT chi 2024</t>
  </si>
  <si>
    <t>Chi thanh toán cá nhân</t>
  </si>
  <si>
    <t>Tiền lương</t>
  </si>
  <si>
    <t>Tiền công</t>
  </si>
  <si>
    <t>Các khoản phụ cấp</t>
  </si>
  <si>
    <t>BHXH</t>
  </si>
  <si>
    <t>KPCĐ</t>
  </si>
  <si>
    <t>Thưởng LĐTT</t>
  </si>
  <si>
    <t>Chi hoạt động CM</t>
  </si>
  <si>
    <t>Chi mua sắm s/ chữa</t>
  </si>
  <si>
    <t>V</t>
  </si>
  <si>
    <t>Chi thưởng NĐ73</t>
  </si>
  <si>
    <t xml:space="preserve"> Chi vào tháng 1/2025</t>
  </si>
  <si>
    <t>VI</t>
  </si>
  <si>
    <t>Tiết kiệm 5%Trích lập quỹ PTSN</t>
  </si>
  <si>
    <t>VII</t>
  </si>
  <si>
    <t>TK chi Trích lập quỹ</t>
  </si>
  <si>
    <t>Quỹ bổ sung TN</t>
  </si>
  <si>
    <t>Quỹ khen thưởng</t>
  </si>
  <si>
    <t>Quỹ phúc lợi</t>
  </si>
  <si>
    <t>Quỹ PTSN</t>
  </si>
  <si>
    <t>Kinh phí còn dư chuyển năm sau</t>
  </si>
  <si>
    <t>Thạch Khôi ngày 01 tháng 02 năm 2025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</si>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</sst>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63"/>
      <scheme val="minor"/>
    </font>
    <font>
      <sz val="12"/>
      <color theme="1"/>
      <name val="Calibri Light"/>
      <charset val="134"/>
      <scheme val="major"/>
    </font>
    <font>
      <sz val="12"/>
      <color rgb="FFFF0000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4"/>
      <color theme="1"/>
      <name val="Calibri Light"/>
      <charset val="134"/>
      <scheme val="major"/>
    </font>
    <font>
      <i/>
      <sz val="12"/>
      <color theme="1"/>
      <name val="Calibri Light"/>
      <charset val="134"/>
      <scheme val="major"/>
    </font>
    <font>
      <b/>
      <i/>
      <sz val="12"/>
      <color theme="1"/>
      <name val="Calibri Light"/>
      <charset val="134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Fill="1" applyBorder="1" applyAlignment="1" applyProtection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3" fontId="1" fillId="0" borderId="6" xfId="0" applyNumberFormat="1" applyFont="1" applyBorder="1"/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6" fillId="0" borderId="7" xfId="0" applyFont="1" applyBorder="1"/>
    <xf numFmtId="3" fontId="1" fillId="0" borderId="7" xfId="0" applyNumberFormat="1" applyFont="1" applyBorder="1"/>
    <xf numFmtId="0" fontId="1" fillId="0" borderId="7" xfId="0" applyFont="1" applyBorder="1"/>
    <xf numFmtId="0" fontId="1" fillId="0" borderId="7" xfId="0" applyFont="1" applyFill="1" applyBorder="1" applyAlignment="1">
      <alignment horizontal="center"/>
    </xf>
    <xf numFmtId="0" fontId="5" fillId="0" borderId="7" xfId="0" applyFont="1" applyFill="1" applyBorder="1"/>
    <xf numFmtId="3" fontId="1" fillId="0" borderId="7" xfId="0" applyNumberFormat="1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456057</xdr:colOff>
      <xdr:row>37</xdr:row>
      <xdr:rowOff>38100</xdr:rowOff>
    </xdr:from>
    <xdr:to>
      <xdr:col>5</xdr:col>
      <xdr:colOff>954101</xdr:colOff>
      <xdr:row>44</xdr:row>
      <xdr:rowOff>200024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7896225"/>
          <a:ext cx="2531110" cy="156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tabSelected="1" view="pageBreakPreview" zoomScaleNormal="100" workbookViewId="0">
      <selection activeCell="H25" sqref="H25:I28"/>
    </sheetView>
  </sheetViews>
  <sheetFormatPr defaultColWidth="9" defaultRowHeight="15.75" outlineLevelCol="5"/>
  <cols>
    <col min="1" max="1" width="7.12380952380952" style="4" customWidth="1"/>
    <col min="2" max="2" width="29.5047619047619" style="4" customWidth="1"/>
    <col min="3" max="5" width="15.247619047619" style="4" customWidth="1"/>
    <col min="6" max="6" width="21.7142857142857" style="4" customWidth="1"/>
    <col min="7" max="16384" width="9" style="4"/>
  </cols>
  <sheetData>
    <row r="1" ht="17.25" customHeight="1" spans="1:6">
      <c r="A1" s="5" t="s">
        <v>0</v>
      </c>
      <c r="B1" s="5"/>
      <c r="C1" s="6"/>
      <c r="D1" s="6"/>
      <c r="E1" s="6"/>
      <c r="F1" s="6"/>
    </row>
    <row r="2" ht="17.25" customHeight="1" spans="1:6">
      <c r="A2" s="5" t="s">
        <v>1</v>
      </c>
      <c r="B2" s="5"/>
      <c r="C2" s="6"/>
      <c r="D2" s="6"/>
      <c r="E2" s="6"/>
      <c r="F2" s="6"/>
    </row>
    <row r="3" ht="24" customHeight="1" spans="1:6">
      <c r="A3" s="7" t="s">
        <v>2</v>
      </c>
      <c r="B3" s="7"/>
      <c r="C3" s="7"/>
      <c r="D3" s="7"/>
      <c r="E3" s="7"/>
      <c r="F3" s="7"/>
    </row>
    <row r="4" spans="6:6">
      <c r="F4" s="8" t="s">
        <v>3</v>
      </c>
    </row>
    <row r="5" spans="1:6">
      <c r="A5" s="9" t="s">
        <v>4</v>
      </c>
      <c r="B5" s="9" t="s">
        <v>5</v>
      </c>
      <c r="C5" s="9" t="s">
        <v>6</v>
      </c>
      <c r="D5" s="10" t="s">
        <v>7</v>
      </c>
      <c r="E5" s="11"/>
      <c r="F5" s="9" t="s">
        <v>8</v>
      </c>
    </row>
    <row r="6" spans="1:6">
      <c r="A6" s="12"/>
      <c r="B6" s="12"/>
      <c r="C6" s="12"/>
      <c r="D6" s="13" t="s">
        <v>9</v>
      </c>
      <c r="E6" s="13" t="s">
        <v>10</v>
      </c>
      <c r="F6" s="12"/>
    </row>
    <row r="7" spans="1:6">
      <c r="A7" s="14" t="s">
        <v>11</v>
      </c>
      <c r="B7" s="15" t="s">
        <v>12</v>
      </c>
      <c r="C7" s="16">
        <v>707804812</v>
      </c>
      <c r="D7" s="16">
        <v>382277800</v>
      </c>
      <c r="E7" s="16">
        <f>C7-D7</f>
        <v>325527012</v>
      </c>
      <c r="F7" s="17"/>
    </row>
    <row r="8" spans="1:6">
      <c r="A8" s="18" t="s">
        <v>13</v>
      </c>
      <c r="B8" s="19" t="s">
        <v>14</v>
      </c>
      <c r="C8" s="20">
        <f>C10+C11+C12</f>
        <v>571305000</v>
      </c>
      <c r="D8" s="20">
        <f>D10+D11+D12</f>
        <v>227172000</v>
      </c>
      <c r="E8" s="20">
        <f>E10+E11+E12</f>
        <v>340758000</v>
      </c>
      <c r="F8" s="21"/>
    </row>
    <row r="9" spans="1:6">
      <c r="A9" s="22"/>
      <c r="B9" s="23" t="s">
        <v>15</v>
      </c>
      <c r="C9" s="24"/>
      <c r="D9" s="24"/>
      <c r="E9" s="24">
        <f t="shared" ref="E9:E12" si="0">C9-D9</f>
        <v>0</v>
      </c>
      <c r="F9" s="21"/>
    </row>
    <row r="10" spans="1:6">
      <c r="A10" s="22">
        <v>1</v>
      </c>
      <c r="B10" s="25" t="s">
        <v>16</v>
      </c>
      <c r="C10" s="24">
        <f>486285000+105000</f>
        <v>486390000</v>
      </c>
      <c r="D10" s="24">
        <f>C10*40%</f>
        <v>194556000</v>
      </c>
      <c r="E10" s="24">
        <f t="shared" si="0"/>
        <v>291834000</v>
      </c>
      <c r="F10" s="21"/>
    </row>
    <row r="11" spans="1:6">
      <c r="A11" s="22">
        <v>2</v>
      </c>
      <c r="B11" s="25" t="s">
        <v>17</v>
      </c>
      <c r="C11" s="24">
        <v>3375000</v>
      </c>
      <c r="D11" s="24"/>
      <c r="E11" s="24"/>
      <c r="F11" s="21"/>
    </row>
    <row r="12" spans="1:6">
      <c r="A12" s="22">
        <v>3</v>
      </c>
      <c r="B12" s="25" t="s">
        <v>18</v>
      </c>
      <c r="C12" s="24">
        <v>81540000</v>
      </c>
      <c r="D12" s="24">
        <f>C12*40%</f>
        <v>32616000</v>
      </c>
      <c r="E12" s="24">
        <f t="shared" si="0"/>
        <v>48924000</v>
      </c>
      <c r="F12" s="17"/>
    </row>
    <row r="13" spans="1:6">
      <c r="A13" s="18" t="s">
        <v>19</v>
      </c>
      <c r="B13" s="19" t="s">
        <v>20</v>
      </c>
      <c r="C13" s="24">
        <f>C7+C8</f>
        <v>1279109812</v>
      </c>
      <c r="D13" s="24">
        <f>D7+D8</f>
        <v>609449800</v>
      </c>
      <c r="E13" s="24">
        <f>E7+E8</f>
        <v>666285012</v>
      </c>
      <c r="F13" s="21"/>
    </row>
    <row r="14" spans="1:6">
      <c r="A14" s="18" t="s">
        <v>21</v>
      </c>
      <c r="B14" s="19" t="s">
        <v>22</v>
      </c>
      <c r="C14" s="20">
        <f>C16+C23+C24</f>
        <v>750543786</v>
      </c>
      <c r="D14" s="20">
        <f>D16+D23+D24</f>
        <v>511300000</v>
      </c>
      <c r="E14" s="20">
        <f>E16+E23+E24</f>
        <v>239243786</v>
      </c>
      <c r="F14" s="21"/>
    </row>
    <row r="15" spans="1:6">
      <c r="A15" s="22"/>
      <c r="B15" s="25" t="s">
        <v>15</v>
      </c>
      <c r="C15" s="24"/>
      <c r="D15" s="24"/>
      <c r="E15" s="24">
        <f t="shared" ref="E15:E18" si="1">C15-D15</f>
        <v>0</v>
      </c>
      <c r="F15" s="21"/>
    </row>
    <row r="16" spans="1:6">
      <c r="A16" s="22">
        <v>1</v>
      </c>
      <c r="B16" s="25" t="s">
        <v>23</v>
      </c>
      <c r="C16" s="24">
        <f>C17+C18+C19+C20+C21+C22</f>
        <v>576597909</v>
      </c>
      <c r="D16" s="24">
        <f>D17+D18+D19+D20+D21+D22</f>
        <v>511300000</v>
      </c>
      <c r="E16" s="24">
        <f>E17+E18+E19+E20+E21+E22</f>
        <v>65297909</v>
      </c>
      <c r="F16" s="21"/>
    </row>
    <row r="17" s="1" customFormat="1" spans="1:6">
      <c r="A17" s="26"/>
      <c r="B17" s="27" t="s">
        <v>24</v>
      </c>
      <c r="C17" s="28">
        <f>D17+E17</f>
        <v>296821340</v>
      </c>
      <c r="D17" s="28">
        <v>262151642</v>
      </c>
      <c r="E17" s="28">
        <v>34669698</v>
      </c>
      <c r="F17" s="29"/>
    </row>
    <row r="18" s="1" customFormat="1" spans="1:6">
      <c r="A18" s="26"/>
      <c r="B18" s="27" t="s">
        <v>25</v>
      </c>
      <c r="C18" s="28">
        <f>12543344+4867600</f>
        <v>17410944</v>
      </c>
      <c r="D18" s="28">
        <v>4867600</v>
      </c>
      <c r="E18" s="28">
        <f t="shared" si="1"/>
        <v>12543344</v>
      </c>
      <c r="F18" s="29"/>
    </row>
    <row r="19" s="1" customFormat="1" spans="1:6">
      <c r="A19" s="26"/>
      <c r="B19" s="27" t="s">
        <v>26</v>
      </c>
      <c r="C19" s="28">
        <f>D19+E19</f>
        <v>174030259</v>
      </c>
      <c r="D19" s="28">
        <v>159674376</v>
      </c>
      <c r="E19" s="28">
        <v>14355883</v>
      </c>
      <c r="F19" s="29"/>
    </row>
    <row r="20" s="1" customFormat="1" spans="1:6">
      <c r="A20" s="26"/>
      <c r="B20" s="27" t="s">
        <v>27</v>
      </c>
      <c r="C20" s="28">
        <v>88102304</v>
      </c>
      <c r="D20" s="28">
        <v>84606382</v>
      </c>
      <c r="E20" s="28">
        <f t="shared" ref="E20:E24" si="2">C20-D20</f>
        <v>3495922</v>
      </c>
      <c r="F20" s="29"/>
    </row>
    <row r="21" s="1" customFormat="1" spans="1:6">
      <c r="A21" s="26"/>
      <c r="B21" s="30" t="s">
        <v>28</v>
      </c>
      <c r="C21" s="28">
        <v>233062</v>
      </c>
      <c r="D21" s="28"/>
      <c r="E21" s="28">
        <f t="shared" si="2"/>
        <v>233062</v>
      </c>
      <c r="F21" s="29"/>
    </row>
    <row r="22" s="1" customFormat="1" spans="1:6">
      <c r="A22" s="26"/>
      <c r="B22" s="27" t="s">
        <v>29</v>
      </c>
      <c r="C22" s="28"/>
      <c r="D22" s="28"/>
      <c r="E22" s="28">
        <f t="shared" si="2"/>
        <v>0</v>
      </c>
      <c r="F22" s="29"/>
    </row>
    <row r="23" s="1" customFormat="1" spans="1:6">
      <c r="A23" s="26">
        <v>2</v>
      </c>
      <c r="B23" s="30" t="s">
        <v>30</v>
      </c>
      <c r="C23" s="28">
        <v>88232993</v>
      </c>
      <c r="D23" s="28"/>
      <c r="E23" s="28">
        <f t="shared" si="2"/>
        <v>88232993</v>
      </c>
      <c r="F23" s="29"/>
    </row>
    <row r="24" s="1" customFormat="1" spans="1:6">
      <c r="A24" s="26">
        <v>3</v>
      </c>
      <c r="B24" s="30" t="s">
        <v>31</v>
      </c>
      <c r="C24" s="28">
        <v>85712884</v>
      </c>
      <c r="D24" s="28"/>
      <c r="E24" s="28">
        <f t="shared" si="2"/>
        <v>85712884</v>
      </c>
      <c r="F24" s="29"/>
    </row>
    <row r="25" spans="1:6">
      <c r="A25" s="18" t="s">
        <v>32</v>
      </c>
      <c r="B25" s="19" t="s">
        <v>33</v>
      </c>
      <c r="C25" s="20"/>
      <c r="D25" s="20">
        <v>61800000</v>
      </c>
      <c r="E25" s="20"/>
      <c r="F25" s="24" t="s">
        <v>34</v>
      </c>
    </row>
    <row r="26" spans="1:6">
      <c r="A26" s="18" t="s">
        <v>35</v>
      </c>
      <c r="B26" s="19" t="s">
        <v>36</v>
      </c>
      <c r="C26" s="20">
        <v>0</v>
      </c>
      <c r="D26" s="20"/>
      <c r="E26" s="20">
        <f>C26-D26</f>
        <v>0</v>
      </c>
      <c r="F26" s="21"/>
    </row>
    <row r="27" spans="1:6">
      <c r="A27" s="18" t="s">
        <v>37</v>
      </c>
      <c r="B27" s="19" t="s">
        <v>38</v>
      </c>
      <c r="C27" s="20">
        <f>C29+C30+C31+C32</f>
        <v>306900000</v>
      </c>
      <c r="D27" s="20">
        <f>D29+D30+D31+D32</f>
        <v>0</v>
      </c>
      <c r="E27" s="20">
        <f>C27-D27</f>
        <v>306900000</v>
      </c>
      <c r="F27" s="21"/>
    </row>
    <row r="28" spans="1:6">
      <c r="A28" s="22"/>
      <c r="B28" s="23" t="s">
        <v>15</v>
      </c>
      <c r="C28" s="24"/>
      <c r="D28" s="24"/>
      <c r="E28" s="24">
        <f>C28-D28</f>
        <v>0</v>
      </c>
      <c r="F28" s="21"/>
    </row>
    <row r="29" spans="1:6">
      <c r="A29" s="22">
        <v>1</v>
      </c>
      <c r="B29" s="25" t="s">
        <v>39</v>
      </c>
      <c r="C29" s="24">
        <v>16400000</v>
      </c>
      <c r="D29" s="24"/>
      <c r="E29" s="24">
        <v>16400000</v>
      </c>
      <c r="F29" s="21"/>
    </row>
    <row r="30" spans="1:6">
      <c r="A30" s="22">
        <v>2</v>
      </c>
      <c r="B30" s="25" t="s">
        <v>40</v>
      </c>
      <c r="C30" s="24">
        <v>10500000</v>
      </c>
      <c r="D30" s="24"/>
      <c r="E30" s="24">
        <v>10500000</v>
      </c>
      <c r="F30" s="21"/>
    </row>
    <row r="31" spans="1:6">
      <c r="A31" s="22">
        <v>3</v>
      </c>
      <c r="B31" s="25" t="s">
        <v>41</v>
      </c>
      <c r="C31" s="24">
        <v>270000000</v>
      </c>
      <c r="D31" s="24"/>
      <c r="E31" s="24">
        <v>270000000</v>
      </c>
      <c r="F31" s="21"/>
    </row>
    <row r="32" spans="1:6">
      <c r="A32" s="22">
        <v>4</v>
      </c>
      <c r="B32" s="25" t="s">
        <v>42</v>
      </c>
      <c r="C32" s="24">
        <v>10000000</v>
      </c>
      <c r="D32" s="24"/>
      <c r="E32" s="24">
        <v>10000000</v>
      </c>
      <c r="F32" s="21"/>
    </row>
    <row r="33" ht="36" customHeight="1" spans="1:6">
      <c r="A33" s="18" t="s">
        <v>37</v>
      </c>
      <c r="B33" s="19" t="s">
        <v>43</v>
      </c>
      <c r="C33" s="24">
        <f>C13-C14-C26-C27-C25</f>
        <v>221666026</v>
      </c>
      <c r="D33" s="24">
        <f>D13-D14-D25-D26-D27</f>
        <v>36349800</v>
      </c>
      <c r="E33" s="24">
        <f>C33-D33</f>
        <v>185316226</v>
      </c>
      <c r="F33" s="21"/>
    </row>
    <row r="34" spans="1:6">
      <c r="A34" s="25"/>
      <c r="B34" s="25"/>
      <c r="C34" s="25"/>
      <c r="D34" s="25"/>
      <c r="E34" s="24"/>
      <c r="F34" s="21"/>
    </row>
    <row r="35" spans="1:6">
      <c r="A35" s="31"/>
      <c r="B35" s="31"/>
      <c r="C35" s="31"/>
      <c r="D35" s="31"/>
      <c r="E35" s="31"/>
      <c r="F35" s="32"/>
    </row>
    <row r="36" s="2" customFormat="1" ht="18" customHeight="1" spans="2:6">
      <c r="B36" s="33"/>
      <c r="D36" s="34" t="s">
        <v>44</v>
      </c>
      <c r="E36" s="34"/>
      <c r="F36" s="34"/>
    </row>
    <row r="37" s="3" customFormat="1" ht="18" customHeight="1" spans="2:6">
      <c r="B37" s="35"/>
      <c r="D37" s="35" t="s">
        <v>45</v>
      </c>
      <c r="E37" s="35"/>
      <c r="F37" s="35"/>
    </row>
    <row r="38" s="3" customFormat="1"/>
    <row r="39" s="3" customFormat="1"/>
    <row r="40" s="3" customFormat="1"/>
    <row r="41" s="3" customFormat="1" spans="5:6">
      <c r="E41" s="35"/>
      <c r="F41" s="35"/>
    </row>
    <row r="42" s="3" customFormat="1"/>
  </sheetData>
  <mergeCells count="10">
    <mergeCell ref="A3:F3"/>
    <mergeCell ref="D5:E5"/>
    <mergeCell ref="B36:C36"/>
    <mergeCell ref="D36:F36"/>
    <mergeCell ref="D37:F37"/>
    <mergeCell ref="E41:F41"/>
    <mergeCell ref="A5:A6"/>
    <mergeCell ref="B5:B6"/>
    <mergeCell ref="C5:C6"/>
    <mergeCell ref="F5:F6"/>
  </mergeCells>
  <pageMargins left="0.75" right="0.75" top="1" bottom="1" header="0.5" footer="0.5"/>
  <pageSetup paperSize="9" scale="7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2025-03-15T02:12:00Z</dcterms:created>
  <cp:lastPrinted>2025-05-22T03:52:00Z</cp:lastPrinted>
  <dcterms:modified xsi:type="dcterms:W3CDTF">2025-05-22T03:58:26Z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E6F633C1D2084403AB36FC924695D047_13</vt:lpwstr>
  </property>
  <property fmtid="{D5CDD505-2E9C-101B-9397-08002B2CF9AE}" pid="3" name="KSOProductBuildVer">
    <vt:lpwstr>1033-12.2.0.21179</vt:lpwstr>
  </property>
</Properties>
</file>